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cd27a6d03fea2ca1/Desktop/"/>
    </mc:Choice>
  </mc:AlternateContent>
  <xr:revisionPtr revIDLastSave="0" documentId="8_{05F869E4-5025-4A7B-A6F4-530FB13F1842}" xr6:coauthVersionLast="47" xr6:coauthVersionMax="47" xr10:uidLastSave="{00000000-0000-0000-0000-000000000000}"/>
  <bookViews>
    <workbookView xWindow="1900" yWindow="740" windowWidth="13750" windowHeight="15260" xr2:uid="{D75B03FF-86A9-4E7E-AD11-EBAB38EF0F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5" i="1"/>
  <c r="L5" i="1" s="1"/>
  <c r="G4" i="1"/>
  <c r="L4" i="1" s="1"/>
  <c r="G9" i="1"/>
  <c r="G6" i="1"/>
  <c r="G5" i="1"/>
  <c r="L6" i="1"/>
  <c r="F4" i="1"/>
  <c r="D6" i="1"/>
  <c r="D10" i="1" s="1"/>
  <c r="I10" i="1"/>
  <c r="K10" i="1"/>
  <c r="H10" i="1"/>
  <c r="L8" i="1"/>
  <c r="L7" i="1"/>
  <c r="J10" i="1"/>
  <c r="E10" i="1"/>
  <c r="C10" i="1"/>
  <c r="L9" i="1" l="1"/>
  <c r="F10" i="1"/>
  <c r="G10" i="1"/>
  <c r="L10" i="1" l="1"/>
  <c r="K11" i="1" s="1"/>
  <c r="F11" i="1" l="1"/>
  <c r="E11" i="1"/>
  <c r="I11" i="1"/>
  <c r="C11" i="1"/>
  <c r="H11" i="1"/>
  <c r="J11" i="1"/>
  <c r="G11" i="1"/>
  <c r="D11" i="1"/>
</calcChain>
</file>

<file path=xl/sharedStrings.xml><?xml version="1.0" encoding="utf-8"?>
<sst xmlns="http://schemas.openxmlformats.org/spreadsheetml/2006/main" count="19" uniqueCount="19">
  <si>
    <t>Administration</t>
  </si>
  <si>
    <t>Land/Water/Conservation</t>
  </si>
  <si>
    <t>Wildlife/Freshwater Fisheries</t>
  </si>
  <si>
    <t>Marine Resources</t>
  </si>
  <si>
    <t>Law Enforcement</t>
  </si>
  <si>
    <t>General Fund</t>
  </si>
  <si>
    <t>Licenses/Permit Revenue</t>
  </si>
  <si>
    <t>Federal Grants</t>
  </si>
  <si>
    <t>Boat Titling &amp; Registration</t>
  </si>
  <si>
    <t>Other Operating Revenue</t>
  </si>
  <si>
    <t>Heritage Trust</t>
  </si>
  <si>
    <t>Funding based on  FY 2023 (Jul 2022 - June 2023) actuals</t>
  </si>
  <si>
    <t>Mitigation Trust</t>
  </si>
  <si>
    <t>Water Recreation Resources</t>
  </si>
  <si>
    <t>The SC Department of Natural Resources has the following internal operating composition: a) Administration, b) Land &amp; Water Resources/Conservation Districts, c) Wildlife/Freshwater Fisheries, d) Marine Resources, e) Law Enforcement (Game Wardens, Boating Safety, Hunter Education)</t>
  </si>
  <si>
    <t>Employer Contributions</t>
  </si>
  <si>
    <t>Agency</t>
  </si>
  <si>
    <t>Total</t>
  </si>
  <si>
    <t>Yawkey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</si>
</sst>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%"/>
  </numFmts>
  <fonts count="4" x14ac:knownFonts="1">
    <font>
      <sz val="11"/>
      <color theme="1"/>
      <name val="Aptos Narrow"/>
      <family val="2"/>
      <scheme val="minor"/>
    </font>
    <font>
      <sz val="11"/>
      <color rgb="FFFF0000"/>
      <name val="Aptos"/>
      <family val="2"/>
    </font>
    <font>
      <b/>
      <sz val="12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42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42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D79B5-BE8D-4166-91C1-80AA1237BE4A}">
  <dimension ref="B1:L18"/>
  <sheetViews>
    <sheetView tabSelected="1" workbookViewId="0">
      <selection activeCell="G22" sqref="G22"/>
    </sheetView>
  </sheetViews>
  <sheetFormatPr defaultRowHeight="14.5" x14ac:dyDescent="0.35"/>
  <cols>
    <col min="1" max="1" width="3.90625" customWidth="1"/>
    <col min="2" max="2" width="25.90625" customWidth="1"/>
    <col min="3" max="11" width="16.36328125" customWidth="1"/>
    <col min="12" max="12" width="16.54296875" customWidth="1"/>
  </cols>
  <sheetData>
    <row r="1" spans="2:12" ht="44.65" customHeight="1" x14ac:dyDescent="0.35"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0"/>
    </row>
    <row r="2" spans="2:12" s="6" customFormat="1" ht="29.65" customHeight="1" x14ac:dyDescent="0.35">
      <c r="B2" s="5" t="s">
        <v>11</v>
      </c>
    </row>
    <row r="3" spans="2:12" s="1" customFormat="1" ht="29" x14ac:dyDescent="0.35">
      <c r="C3" s="2" t="s">
        <v>5</v>
      </c>
      <c r="D3" s="2" t="s">
        <v>8</v>
      </c>
      <c r="E3" s="2" t="s">
        <v>13</v>
      </c>
      <c r="F3" s="2" t="s">
        <v>9</v>
      </c>
      <c r="G3" s="2" t="s">
        <v>6</v>
      </c>
      <c r="H3" s="2" t="s">
        <v>18</v>
      </c>
      <c r="I3" s="2" t="s">
        <v>12</v>
      </c>
      <c r="J3" s="2" t="s">
        <v>10</v>
      </c>
      <c r="K3" s="2" t="s">
        <v>7</v>
      </c>
      <c r="L3" s="1" t="s">
        <v>17</v>
      </c>
    </row>
    <row r="4" spans="2:12" ht="22.25" customHeight="1" x14ac:dyDescent="0.35">
      <c r="B4" t="s">
        <v>0</v>
      </c>
      <c r="C4" s="4">
        <v>7739810.4400000004</v>
      </c>
      <c r="D4" s="4">
        <v>1892107.57</v>
      </c>
      <c r="E4" s="4">
        <v>411318.13</v>
      </c>
      <c r="F4" s="4">
        <f>522149.97+127451.05</f>
        <v>649601.02</v>
      </c>
      <c r="G4" s="4">
        <f>50585.23+3552130.38+561743.94+2865417.4+323206+510192.18</f>
        <v>7863275.129999999</v>
      </c>
      <c r="H4" s="4">
        <v>0</v>
      </c>
      <c r="I4" s="4">
        <v>0</v>
      </c>
      <c r="J4" s="4">
        <v>0</v>
      </c>
      <c r="K4" s="4">
        <v>2391995</v>
      </c>
      <c r="L4" s="8">
        <f>SUM(C4:K4)</f>
        <v>20948107.289999999</v>
      </c>
    </row>
    <row r="5" spans="2:12" ht="22.25" customHeight="1" x14ac:dyDescent="0.35">
      <c r="B5" t="s">
        <v>2</v>
      </c>
      <c r="C5" s="4">
        <v>3717157.82</v>
      </c>
      <c r="D5" s="4">
        <v>0</v>
      </c>
      <c r="E5" s="4">
        <v>0</v>
      </c>
      <c r="F5" s="4">
        <f>3511828.24+88319.55</f>
        <v>3600147.79</v>
      </c>
      <c r="G5" s="4">
        <f>6329995.18+3356924.66</f>
        <v>9686919.8399999999</v>
      </c>
      <c r="H5" s="4">
        <v>1506427</v>
      </c>
      <c r="I5" s="4">
        <v>903491.03</v>
      </c>
      <c r="J5" s="4">
        <v>1791035</v>
      </c>
      <c r="K5" s="4">
        <v>10277347.91</v>
      </c>
      <c r="L5" s="8">
        <f t="shared" ref="L5:L10" si="0">SUM(C5:K5)</f>
        <v>31482526.390000001</v>
      </c>
    </row>
    <row r="6" spans="2:12" ht="22.25" customHeight="1" x14ac:dyDescent="0.35">
      <c r="B6" t="s">
        <v>4</v>
      </c>
      <c r="C6" s="4">
        <v>22537645.390000001</v>
      </c>
      <c r="D6" s="4">
        <f>2115703.18+48450.58</f>
        <v>2164153.7600000002</v>
      </c>
      <c r="E6" s="4">
        <v>591169.86</v>
      </c>
      <c r="F6" s="4">
        <v>1452898.19</v>
      </c>
      <c r="G6" s="4">
        <f>114878.15+456244.98+1176181.76</f>
        <v>1747304.8900000001</v>
      </c>
      <c r="H6" s="4">
        <v>0</v>
      </c>
      <c r="I6" s="4">
        <v>0</v>
      </c>
      <c r="J6" s="4">
        <v>0</v>
      </c>
      <c r="K6" s="4">
        <v>5090781</v>
      </c>
      <c r="L6" s="8">
        <f t="shared" si="0"/>
        <v>33583953.090000004</v>
      </c>
    </row>
    <row r="7" spans="2:12" ht="22.25" customHeight="1" x14ac:dyDescent="0.35">
      <c r="B7" t="s">
        <v>3</v>
      </c>
      <c r="C7" s="4">
        <v>2878988.43</v>
      </c>
      <c r="D7" s="4">
        <v>0</v>
      </c>
      <c r="E7" s="4">
        <v>0</v>
      </c>
      <c r="F7" s="4">
        <v>1581864.78</v>
      </c>
      <c r="G7" s="4">
        <v>4453200.1500000004</v>
      </c>
      <c r="H7" s="4">
        <v>0</v>
      </c>
      <c r="I7" s="4">
        <v>0</v>
      </c>
      <c r="J7" s="4">
        <v>70361</v>
      </c>
      <c r="K7" s="4">
        <v>8540606.8499999996</v>
      </c>
      <c r="L7" s="8">
        <f t="shared" si="0"/>
        <v>17525021.210000001</v>
      </c>
    </row>
    <row r="8" spans="2:12" ht="22.25" customHeight="1" x14ac:dyDescent="0.35">
      <c r="B8" t="s">
        <v>1</v>
      </c>
      <c r="C8" s="4">
        <v>4605536.22</v>
      </c>
      <c r="D8" s="4">
        <v>0</v>
      </c>
      <c r="E8" s="4">
        <v>511158.78</v>
      </c>
      <c r="F8" s="4">
        <v>26815.29</v>
      </c>
      <c r="G8" s="4">
        <v>0</v>
      </c>
      <c r="H8" s="4">
        <v>0</v>
      </c>
      <c r="I8" s="4">
        <v>0</v>
      </c>
      <c r="J8" s="4">
        <v>2243574</v>
      </c>
      <c r="K8" s="4">
        <v>2745432.95</v>
      </c>
      <c r="L8" s="8">
        <f t="shared" si="0"/>
        <v>10132517.24</v>
      </c>
    </row>
    <row r="9" spans="2:12" ht="22.25" customHeight="1" x14ac:dyDescent="0.35">
      <c r="B9" t="s">
        <v>15</v>
      </c>
      <c r="C9" s="4">
        <v>11551666.880000001</v>
      </c>
      <c r="D9" s="4">
        <v>715558.24</v>
      </c>
      <c r="E9" s="4">
        <v>215418.77</v>
      </c>
      <c r="F9" s="4">
        <f>1107817.71+21035.61</f>
        <v>1128853.32</v>
      </c>
      <c r="G9" s="4">
        <f>850736.56+3005522.58+48288.83</f>
        <v>3904547.97</v>
      </c>
      <c r="H9" s="4">
        <v>277451.87</v>
      </c>
      <c r="I9" s="4">
        <v>137975</v>
      </c>
      <c r="J9" s="4">
        <v>5269139</v>
      </c>
      <c r="K9" s="4">
        <v>5269139.62</v>
      </c>
      <c r="L9" s="8">
        <f t="shared" si="0"/>
        <v>28469750.670000002</v>
      </c>
    </row>
    <row r="10" spans="2:12" ht="31.25" customHeight="1" x14ac:dyDescent="0.35">
      <c r="B10" s="9" t="s">
        <v>16</v>
      </c>
      <c r="C10" s="8">
        <f>SUM(C4:C9)</f>
        <v>53030805.18</v>
      </c>
      <c r="D10" s="8">
        <f t="shared" ref="D10:K10" si="1">SUM(D4:D9)</f>
        <v>4771819.57</v>
      </c>
      <c r="E10" s="8">
        <f t="shared" si="1"/>
        <v>1729065.54</v>
      </c>
      <c r="F10" s="8">
        <f t="shared" si="1"/>
        <v>8440180.3900000006</v>
      </c>
      <c r="G10" s="8">
        <f t="shared" si="1"/>
        <v>27655247.979999997</v>
      </c>
      <c r="H10" s="8">
        <f>SUM(H4:H9)</f>
        <v>1783878.87</v>
      </c>
      <c r="I10" s="8">
        <f>SUM(I4:I9)</f>
        <v>1041466.03</v>
      </c>
      <c r="J10" s="8">
        <f t="shared" si="1"/>
        <v>9374109</v>
      </c>
      <c r="K10" s="8">
        <f t="shared" si="1"/>
        <v>34315303.329999998</v>
      </c>
      <c r="L10" s="8">
        <f t="shared" si="0"/>
        <v>142141875.88999999</v>
      </c>
    </row>
    <row r="11" spans="2:12" x14ac:dyDescent="0.35">
      <c r="C11" s="7">
        <f>C10/$L$10</f>
        <v>0.37308361697040782</v>
      </c>
      <c r="D11" s="7">
        <f t="shared" ref="D11:K11" si="2">D10/$L$10</f>
        <v>3.3570821688696378E-2</v>
      </c>
      <c r="E11" s="7">
        <f t="shared" si="2"/>
        <v>1.2164364154994551E-2</v>
      </c>
      <c r="F11" s="7">
        <f t="shared" si="2"/>
        <v>5.937856340471856E-2</v>
      </c>
      <c r="G11" s="7">
        <f t="shared" si="2"/>
        <v>0.19456087663709812</v>
      </c>
      <c r="H11" s="7">
        <f t="shared" si="2"/>
        <v>1.2549988234153452E-2</v>
      </c>
      <c r="I11" s="7">
        <f t="shared" si="2"/>
        <v>7.3269472734830395E-3</v>
      </c>
      <c r="J11" s="7">
        <f t="shared" si="2"/>
        <v>6.5948960792204456E-2</v>
      </c>
      <c r="K11" s="7">
        <f t="shared" si="2"/>
        <v>0.24141586084424371</v>
      </c>
    </row>
    <row r="18" spans="6:6" x14ac:dyDescent="0.35">
      <c r="F18" s="3"/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Speares</dc:creator>
  <cp:lastModifiedBy>Gabrielle Gilham</cp:lastModifiedBy>
  <dcterms:created xsi:type="dcterms:W3CDTF">2024-04-15T18:22:41Z</dcterms:created>
  <dcterms:modified xsi:type="dcterms:W3CDTF">2024-05-02T02:48:13Z</dcterms:modified>
</cp:coreProperties>
</file>